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2" windowWidth="28800" windowHeight="15828" activeTab="0"/>
  </bookViews>
  <sheets>
    <sheet name="Sheet1" sheetId="1" r:id="rId1"/>
  </sheets>
  <definedNames>
    <definedName name="_xlnm.Print_Area" localSheetId="0">'Sheet1'!$A$1:$V$94</definedName>
  </definedNames>
  <calcPr fullCalcOnLoad="1"/>
</workbook>
</file>

<file path=xl/sharedStrings.xml><?xml version="1.0" encoding="utf-8"?>
<sst xmlns="http://schemas.openxmlformats.org/spreadsheetml/2006/main" count="78" uniqueCount="29">
  <si>
    <t>Redni broj</t>
  </si>
  <si>
    <t>UKUPAN BROJ POENA</t>
  </si>
  <si>
    <t>PRIJEDLOG OCJENE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</si>
  <si>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</si>
  <si>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</si>
  <si>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</si>
  <si>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</si>
  <si>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</si>
  <si>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</si>
  <si>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</si>
  <si>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</si>
  <si>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</si>
  <si>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</si>
  <si>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Popravni</t>
  </si>
  <si>
    <t>SOC</t>
  </si>
  <si>
    <t>Prvi avgustovski rok</t>
  </si>
  <si>
    <t>Drugi avgustovski rok</t>
  </si>
  <si>
    <t>OBRAZAC za evidenciju osvojenih poena na predmetu i prijedlog ocjene, studijske 2020-2021. zimski semestar</t>
  </si>
  <si>
    <t>PREDMET: Dizajn istraživanja i akademsko pisanje</t>
  </si>
  <si>
    <t>Domaći I</t>
  </si>
  <si>
    <t>Domaći II</t>
  </si>
  <si>
    <t>Domaći III</t>
  </si>
  <si>
    <t>Domaći IV</t>
  </si>
  <si>
    <t>Domaći 5</t>
  </si>
  <si>
    <t>Semestar</t>
  </si>
  <si>
    <t>total</t>
  </si>
  <si>
    <t>Finalni rad</t>
  </si>
  <si>
    <t>Prvi rok</t>
  </si>
  <si>
    <t>KP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</si>
</sst>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2"/>
      <name val="Book Antiqua"/>
      <family val="1"/>
    </font>
    <font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63"/>
      <name val="Book Antiqua"/>
      <family val="1"/>
    </font>
    <font>
      <b/>
      <i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2"/>
      <color theme="1"/>
      <name val="Book Antiqua"/>
      <family val="1"/>
    </font>
    <font>
      <sz val="12"/>
      <color rgb="FF333333"/>
      <name val="Book Antiqua"/>
      <family val="1"/>
    </font>
    <font>
      <b/>
      <i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49" fontId="47" fillId="33" borderId="0" xfId="0" applyNumberFormat="1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 shrinkToFit="1"/>
    </xf>
    <xf numFmtId="49" fontId="47" fillId="33" borderId="10" xfId="0" applyNumberFormat="1" applyFont="1" applyFill="1" applyBorder="1" applyAlignment="1">
      <alignment horizontal="left" vertical="center" shrinkToFit="1"/>
    </xf>
    <xf numFmtId="0" fontId="47" fillId="33" borderId="10" xfId="0" applyFont="1" applyFill="1" applyBorder="1" applyAlignment="1">
      <alignment horizontal="center" vertical="center" textRotation="90" wrapText="1" shrinkToFit="1"/>
    </xf>
    <xf numFmtId="0" fontId="47" fillId="33" borderId="10" xfId="0" applyFont="1" applyFill="1" applyBorder="1" applyAlignment="1">
      <alignment vertical="center" wrapText="1" shrinkToFit="1"/>
    </xf>
    <xf numFmtId="0" fontId="47" fillId="33" borderId="0" xfId="0" applyFont="1" applyFill="1" applyAlignment="1">
      <alignment vertical="center" wrapText="1" shrinkToFit="1"/>
    </xf>
    <xf numFmtId="0" fontId="47" fillId="34" borderId="10" xfId="0" applyFont="1" applyFill="1" applyBorder="1" applyAlignment="1">
      <alignment horizontal="center" vertical="center" wrapText="1" shrinkToFit="1"/>
    </xf>
    <xf numFmtId="0" fontId="47" fillId="34" borderId="10" xfId="0" applyFont="1" applyFill="1" applyBorder="1" applyAlignment="1">
      <alignment horizontal="center" vertical="center" textRotation="90" wrapText="1" shrinkToFit="1"/>
    </xf>
    <xf numFmtId="0" fontId="47" fillId="34" borderId="10" xfId="0" applyFont="1" applyFill="1" applyBorder="1" applyAlignment="1">
      <alignment vertical="center" wrapText="1" shrinkToFit="1"/>
    </xf>
    <xf numFmtId="0" fontId="47" fillId="34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194" fontId="47" fillId="34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194" fontId="47" fillId="33" borderId="0" xfId="0" applyNumberFormat="1" applyFont="1" applyFill="1" applyAlignment="1">
      <alignment/>
    </xf>
    <xf numFmtId="0" fontId="47" fillId="33" borderId="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 textRotation="90" wrapText="1" shrinkToFit="1"/>
    </xf>
    <xf numFmtId="0" fontId="47" fillId="34" borderId="10" xfId="0" applyFont="1" applyFill="1" applyBorder="1" applyAlignment="1">
      <alignment horizontal="center" vertical="center" textRotation="90" wrapText="1" shrinkToFit="1"/>
    </xf>
    <xf numFmtId="0" fontId="49" fillId="0" borderId="10" xfId="0" applyFont="1" applyFill="1" applyBorder="1" applyAlignment="1">
      <alignment/>
    </xf>
    <xf numFmtId="0" fontId="50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textRotation="90" wrapText="1" shrinkToFit="1"/>
    </xf>
    <xf numFmtId="0" fontId="47" fillId="34" borderId="10" xfId="0" applyFont="1" applyFill="1" applyBorder="1" applyAlignment="1">
      <alignment horizontal="center" vertical="center" textRotation="90" wrapText="1" shrinkToFit="1"/>
    </xf>
    <xf numFmtId="0" fontId="50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0" fillId="33" borderId="0" xfId="0" applyFill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textRotation="90" wrapText="1" shrinkToFit="1"/>
    </xf>
    <xf numFmtId="0" fontId="47" fillId="33" borderId="10" xfId="0" applyFont="1" applyFill="1" applyBorder="1" applyAlignment="1">
      <alignment horizontal="center" vertical="center" wrapText="1" shrinkToFit="1"/>
    </xf>
    <xf numFmtId="0" fontId="51" fillId="33" borderId="0" xfId="0" applyFont="1" applyFill="1" applyAlignment="1">
      <alignment horizontal="left"/>
    </xf>
    <xf numFmtId="0" fontId="48" fillId="33" borderId="0" xfId="0" applyFont="1" applyFill="1" applyAlignment="1">
      <alignment horizontal="left"/>
    </xf>
    <xf numFmtId="0" fontId="47" fillId="34" borderId="10" xfId="0" applyFont="1" applyFill="1" applyBorder="1" applyAlignment="1">
      <alignment horizontal="center" vertical="center" textRotation="90" wrapText="1" shrinkToFit="1"/>
    </xf>
    <xf numFmtId="0" fontId="47" fillId="34" borderId="10" xfId="0" applyFont="1" applyFill="1" applyBorder="1" applyAlignment="1">
      <alignment horizontal="center" vertical="center" wrapText="1" shrinkToFit="1"/>
    </xf>
    <xf numFmtId="0" fontId="47" fillId="34" borderId="0" xfId="0" applyFont="1" applyFill="1" applyAlignment="1">
      <alignment horizontal="center"/>
    </xf>
    <xf numFmtId="0" fontId="47" fillId="34" borderId="0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7"/>
  <sheetViews>
    <sheetView tabSelected="1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D2" sqref="D1:E16384"/>
    </sheetView>
  </sheetViews>
  <sheetFormatPr defaultColWidth="11.421875" defaultRowHeight="15" customHeight="1"/>
  <cols>
    <col min="1" max="1" width="4.8515625" style="2" customWidth="1"/>
    <col min="2" max="2" width="6.421875" style="3" customWidth="1"/>
    <col min="3" max="3" width="5.8515625" style="3" customWidth="1"/>
    <col min="4" max="4" width="9.421875" style="5" customWidth="1"/>
    <col min="5" max="8" width="10.8515625" style="5" customWidth="1"/>
    <col min="9" max="9" width="10.421875" style="5" customWidth="1"/>
    <col min="10" max="10" width="6.8515625" style="2" customWidth="1"/>
    <col min="11" max="11" width="7.421875" style="2" customWidth="1"/>
    <col min="12" max="12" width="8.421875" style="2" customWidth="1"/>
    <col min="13" max="13" width="5.421875" style="2" customWidth="1"/>
    <col min="14" max="15" width="4.421875" style="2" customWidth="1"/>
    <col min="16" max="16" width="7.421875" style="2" customWidth="1"/>
    <col min="17" max="17" width="5.421875" style="1" customWidth="1"/>
    <col min="18" max="16384" width="11.421875" style="2" customWidth="1"/>
  </cols>
  <sheetData>
    <row r="1" spans="1:23" ht="18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T1" s="2" t="s">
        <v>4</v>
      </c>
      <c r="U1" s="20">
        <v>13</v>
      </c>
      <c r="V1" s="20">
        <f>U1/COUNT(P10:P52)*100</f>
        <v>30.23255813953488</v>
      </c>
      <c r="W1" s="20">
        <f>100-V1</f>
        <v>69.76744186046511</v>
      </c>
    </row>
    <row r="2" spans="1:22" ht="18" customHeight="1">
      <c r="A2" s="1"/>
      <c r="C2" s="4"/>
      <c r="S2" s="2">
        <v>50</v>
      </c>
      <c r="T2" s="2" t="s">
        <v>5</v>
      </c>
      <c r="U2" s="2">
        <f>COUNTIF(Q$10:Q$93,"E")</f>
        <v>1</v>
      </c>
      <c r="V2" s="20">
        <f>U2/COUNT(P10:P52)*100</f>
        <v>2.3255813953488373</v>
      </c>
    </row>
    <row r="3" spans="1:22" ht="18" customHeight="1">
      <c r="A3" s="42" t="s">
        <v>3</v>
      </c>
      <c r="B3" s="42"/>
      <c r="C3" s="42"/>
      <c r="D3" s="6"/>
      <c r="E3" s="6"/>
      <c r="F3" s="6"/>
      <c r="G3" s="6"/>
      <c r="H3" s="6"/>
      <c r="I3" s="6"/>
      <c r="S3" s="2">
        <v>60</v>
      </c>
      <c r="T3" s="2" t="s">
        <v>6</v>
      </c>
      <c r="U3" s="2">
        <f>COUNTIF(Q$10:Q$93,"D")</f>
        <v>0</v>
      </c>
      <c r="V3" s="20">
        <f>U3/COUNT(P10:P52)*100</f>
        <v>0</v>
      </c>
    </row>
    <row r="4" spans="1:22" ht="18" customHeight="1">
      <c r="A4" s="1"/>
      <c r="C4" s="4"/>
      <c r="S4" s="2">
        <v>70</v>
      </c>
      <c r="T4" s="2" t="s">
        <v>7</v>
      </c>
      <c r="U4" s="2">
        <f>COUNTIF(Q$10:Q$93,"C")</f>
        <v>0</v>
      </c>
      <c r="V4" s="20">
        <f>U4/COUNT(P10:P52)*100</f>
        <v>0</v>
      </c>
    </row>
    <row r="5" spans="1:22" ht="18" customHeight="1">
      <c r="A5" s="3" t="s">
        <v>18</v>
      </c>
      <c r="C5" s="4"/>
      <c r="S5" s="2">
        <v>80</v>
      </c>
      <c r="T5" s="2" t="s">
        <v>8</v>
      </c>
      <c r="U5" s="2">
        <f>COUNTIF(Q$10:Q$93,"B")</f>
        <v>0</v>
      </c>
      <c r="V5" s="20">
        <f>U5/COUNT(P10:P52)*100</f>
        <v>0</v>
      </c>
    </row>
    <row r="6" spans="1:22" ht="17.25" customHeight="1">
      <c r="A6" s="1"/>
      <c r="C6" s="4"/>
      <c r="S6" s="2">
        <v>90</v>
      </c>
      <c r="T6" s="2" t="s">
        <v>9</v>
      </c>
      <c r="U6" s="2">
        <f>COUNTIF(Q$10:Q$93,"A")</f>
        <v>0</v>
      </c>
      <c r="V6" s="20">
        <f>U6/COUNT(P10:P52)*100</f>
        <v>0</v>
      </c>
    </row>
    <row r="7" spans="1:21" s="11" customFormat="1" ht="1.5" customHeight="1">
      <c r="A7" s="40" t="s">
        <v>0</v>
      </c>
      <c r="B7" s="7"/>
      <c r="C7" s="8"/>
      <c r="D7" s="39" t="s">
        <v>12</v>
      </c>
      <c r="E7" s="24"/>
      <c r="F7" s="31"/>
      <c r="G7" s="31"/>
      <c r="H7" s="31"/>
      <c r="I7" s="9"/>
      <c r="J7" s="10"/>
      <c r="K7" s="10"/>
      <c r="L7" s="10"/>
      <c r="M7" s="10"/>
      <c r="N7" s="10"/>
      <c r="O7" s="10"/>
      <c r="P7" s="43" t="s">
        <v>1</v>
      </c>
      <c r="Q7" s="39" t="s">
        <v>2</v>
      </c>
      <c r="U7" s="2">
        <f>COUNTIF(Q$10:Q$93,"F")</f>
        <v>50</v>
      </c>
    </row>
    <row r="8" spans="1:17" s="11" customFormat="1" ht="25.5" customHeight="1">
      <c r="A8" s="40"/>
      <c r="B8" s="40" t="s">
        <v>11</v>
      </c>
      <c r="C8" s="40"/>
      <c r="D8" s="39"/>
      <c r="E8" s="36" t="s">
        <v>24</v>
      </c>
      <c r="F8" s="37"/>
      <c r="G8" s="37"/>
      <c r="H8" s="37"/>
      <c r="I8" s="38"/>
      <c r="J8" s="44" t="s">
        <v>25</v>
      </c>
      <c r="K8" s="40" t="s">
        <v>26</v>
      </c>
      <c r="L8" s="40"/>
      <c r="M8" s="12"/>
      <c r="N8" s="40" t="s">
        <v>15</v>
      </c>
      <c r="O8" s="40" t="s">
        <v>16</v>
      </c>
      <c r="P8" s="43"/>
      <c r="Q8" s="39"/>
    </row>
    <row r="9" spans="1:17" s="11" customFormat="1" ht="53.25" customHeight="1" thickBot="1">
      <c r="A9" s="40"/>
      <c r="B9" s="40"/>
      <c r="C9" s="40"/>
      <c r="D9" s="39"/>
      <c r="E9" s="25" t="s">
        <v>19</v>
      </c>
      <c r="F9" s="32" t="s">
        <v>20</v>
      </c>
      <c r="G9" s="32" t="s">
        <v>21</v>
      </c>
      <c r="H9" s="32" t="s">
        <v>22</v>
      </c>
      <c r="I9" s="13" t="s">
        <v>23</v>
      </c>
      <c r="J9" s="44"/>
      <c r="K9" s="10" t="s">
        <v>27</v>
      </c>
      <c r="L9" s="10" t="s">
        <v>13</v>
      </c>
      <c r="M9" s="14" t="s">
        <v>10</v>
      </c>
      <c r="N9" s="40"/>
      <c r="O9" s="40"/>
      <c r="P9" s="43"/>
      <c r="Q9" s="39"/>
    </row>
    <row r="10" spans="1:19" ht="15" customHeight="1">
      <c r="A10" s="26">
        <v>1</v>
      </c>
      <c r="B10" s="27">
        <v>66</v>
      </c>
      <c r="C10" s="27">
        <v>2022</v>
      </c>
      <c r="D10" s="28" t="s">
        <v>28</v>
      </c>
      <c r="E10" s="45"/>
      <c r="F10" s="45"/>
      <c r="G10" s="45"/>
      <c r="H10" s="45"/>
      <c r="I10" s="45"/>
      <c r="J10" s="15">
        <f aca="true" t="shared" si="0" ref="J10:J52">SUM(E10:I10)</f>
        <v>0</v>
      </c>
      <c r="K10" s="16"/>
      <c r="L10" s="16"/>
      <c r="M10" s="17">
        <f aca="true" t="shared" si="1" ref="M10:M52">IF(L10&gt;0,L10,K10)</f>
        <v>0</v>
      </c>
      <c r="N10" s="16"/>
      <c r="O10" s="16"/>
      <c r="P10" s="18">
        <f>J10+M10</f>
        <v>0</v>
      </c>
      <c r="Q10" s="19" t="str">
        <f aca="true" t="shared" si="2" ref="Q10:Q52">IF(P10&lt;S$2,T$1,(IF(P10&lt;S$3,T$2,(IF(P10&lt;S$4,T$3,(IF(P10&lt;S$5,T$4,(IF(P10&lt;S$6,T$5,T$6)))))))))</f>
        <v>F</v>
      </c>
      <c r="R10" s="20"/>
      <c r="S10" s="20"/>
    </row>
    <row r="11" spans="1:19" ht="15" customHeight="1">
      <c r="A11" s="26">
        <v>2</v>
      </c>
      <c r="B11" s="29">
        <v>67</v>
      </c>
      <c r="C11" s="29">
        <v>2022</v>
      </c>
      <c r="D11" s="28" t="s">
        <v>28</v>
      </c>
      <c r="E11" s="45">
        <v>9</v>
      </c>
      <c r="F11" s="45">
        <v>9</v>
      </c>
      <c r="G11" s="45">
        <v>4</v>
      </c>
      <c r="H11" s="45"/>
      <c r="I11" s="45">
        <v>8</v>
      </c>
      <c r="J11" s="15">
        <f>SUM(E11:I11)</f>
        <v>30</v>
      </c>
      <c r="K11" s="16"/>
      <c r="L11" s="16"/>
      <c r="M11" s="17">
        <f t="shared" si="1"/>
        <v>0</v>
      </c>
      <c r="N11" s="16"/>
      <c r="O11" s="16"/>
      <c r="P11" s="18">
        <f aca="true" t="shared" si="3" ref="P11:P52">J11+M11</f>
        <v>30</v>
      </c>
      <c r="Q11" s="19" t="str">
        <f t="shared" si="2"/>
        <v>F</v>
      </c>
      <c r="R11" s="20"/>
      <c r="S11" s="20"/>
    </row>
    <row r="12" spans="1:20" ht="15" customHeight="1">
      <c r="A12" s="26">
        <v>3</v>
      </c>
      <c r="B12" s="29">
        <v>68</v>
      </c>
      <c r="C12" s="29">
        <v>2022</v>
      </c>
      <c r="D12" s="28" t="s">
        <v>28</v>
      </c>
      <c r="E12" s="45"/>
      <c r="F12" s="45"/>
      <c r="G12" s="45"/>
      <c r="H12" s="45"/>
      <c r="I12" s="45"/>
      <c r="J12" s="15">
        <f t="shared" si="0"/>
        <v>0</v>
      </c>
      <c r="K12" s="16"/>
      <c r="L12" s="16"/>
      <c r="M12" s="17">
        <f t="shared" si="1"/>
        <v>0</v>
      </c>
      <c r="N12" s="16"/>
      <c r="O12" s="16"/>
      <c r="P12" s="18">
        <f t="shared" si="3"/>
        <v>0</v>
      </c>
      <c r="Q12" s="19" t="str">
        <f t="shared" si="2"/>
        <v>F</v>
      </c>
      <c r="R12" s="20"/>
      <c r="S12" s="20"/>
      <c r="T12" s="21"/>
    </row>
    <row r="13" spans="1:19" ht="15" customHeight="1">
      <c r="A13" s="26">
        <v>4</v>
      </c>
      <c r="B13" s="29">
        <v>94</v>
      </c>
      <c r="C13" s="29">
        <v>2022</v>
      </c>
      <c r="D13" s="28" t="s">
        <v>28</v>
      </c>
      <c r="E13" s="45">
        <v>5</v>
      </c>
      <c r="F13" s="45">
        <v>5</v>
      </c>
      <c r="G13" s="45"/>
      <c r="H13" s="45"/>
      <c r="I13" s="45"/>
      <c r="J13" s="15">
        <f t="shared" si="0"/>
        <v>10</v>
      </c>
      <c r="K13" s="16"/>
      <c r="L13" s="16"/>
      <c r="M13" s="17">
        <f t="shared" si="1"/>
        <v>0</v>
      </c>
      <c r="N13" s="16"/>
      <c r="O13" s="16"/>
      <c r="P13" s="18">
        <f t="shared" si="3"/>
        <v>10</v>
      </c>
      <c r="Q13" s="19" t="str">
        <f t="shared" si="2"/>
        <v>F</v>
      </c>
      <c r="R13" s="20"/>
      <c r="S13" s="20"/>
    </row>
    <row r="14" spans="1:19" ht="15" customHeight="1">
      <c r="A14" s="26">
        <v>5</v>
      </c>
      <c r="B14" s="29">
        <v>24</v>
      </c>
      <c r="C14" s="29">
        <v>2021</v>
      </c>
      <c r="D14" s="28" t="s">
        <v>28</v>
      </c>
      <c r="E14" s="45">
        <v>9</v>
      </c>
      <c r="F14" s="45">
        <v>7</v>
      </c>
      <c r="G14" s="45">
        <v>1</v>
      </c>
      <c r="H14" s="45"/>
      <c r="I14" s="45"/>
      <c r="J14" s="15">
        <f t="shared" si="0"/>
        <v>17</v>
      </c>
      <c r="K14" s="16"/>
      <c r="L14" s="16"/>
      <c r="M14" s="17">
        <f t="shared" si="1"/>
        <v>0</v>
      </c>
      <c r="N14" s="16"/>
      <c r="O14" s="16"/>
      <c r="P14" s="18">
        <f t="shared" si="3"/>
        <v>17</v>
      </c>
      <c r="Q14" s="19" t="str">
        <f t="shared" si="2"/>
        <v>F</v>
      </c>
      <c r="R14" s="20"/>
      <c r="S14" s="20"/>
    </row>
    <row r="15" spans="1:19" ht="15" customHeight="1">
      <c r="A15" s="26">
        <v>6</v>
      </c>
      <c r="B15" s="29">
        <v>87</v>
      </c>
      <c r="C15" s="29">
        <v>2021</v>
      </c>
      <c r="D15" s="28" t="s">
        <v>28</v>
      </c>
      <c r="E15" s="45">
        <v>8</v>
      </c>
      <c r="F15" s="45">
        <v>9</v>
      </c>
      <c r="G15" s="45">
        <v>9</v>
      </c>
      <c r="H15" s="45">
        <v>10</v>
      </c>
      <c r="I15" s="45">
        <v>10</v>
      </c>
      <c r="J15" s="15">
        <f t="shared" si="0"/>
        <v>46</v>
      </c>
      <c r="K15" s="16"/>
      <c r="L15" s="22"/>
      <c r="M15" s="17">
        <f t="shared" si="1"/>
        <v>0</v>
      </c>
      <c r="N15" s="22"/>
      <c r="O15" s="22"/>
      <c r="P15" s="18">
        <f t="shared" si="3"/>
        <v>46</v>
      </c>
      <c r="Q15" s="23" t="str">
        <f t="shared" si="2"/>
        <v>F</v>
      </c>
      <c r="R15" s="20"/>
      <c r="S15" s="20"/>
    </row>
    <row r="16" spans="1:20" ht="15" customHeight="1">
      <c r="A16" s="26">
        <v>7</v>
      </c>
      <c r="B16" s="29">
        <v>92</v>
      </c>
      <c r="C16" s="29">
        <v>2021</v>
      </c>
      <c r="D16" s="28" t="s">
        <v>28</v>
      </c>
      <c r="E16" s="45"/>
      <c r="F16" s="45"/>
      <c r="G16" s="45"/>
      <c r="H16" s="45"/>
      <c r="I16" s="45"/>
      <c r="J16" s="15">
        <f t="shared" si="0"/>
        <v>0</v>
      </c>
      <c r="K16" s="16"/>
      <c r="L16" s="16"/>
      <c r="M16" s="17">
        <f t="shared" si="1"/>
        <v>0</v>
      </c>
      <c r="N16" s="16"/>
      <c r="O16" s="16"/>
      <c r="P16" s="18">
        <f t="shared" si="3"/>
        <v>0</v>
      </c>
      <c r="Q16" s="19" t="str">
        <f t="shared" si="2"/>
        <v>F</v>
      </c>
      <c r="R16" s="20"/>
      <c r="S16" s="20"/>
      <c r="T16" s="21"/>
    </row>
    <row r="17" spans="1:19" ht="15" customHeight="1">
      <c r="A17" s="26">
        <v>8</v>
      </c>
      <c r="B17" s="29">
        <v>76</v>
      </c>
      <c r="C17" s="29">
        <v>2022</v>
      </c>
      <c r="D17" s="28" t="s">
        <v>14</v>
      </c>
      <c r="E17" s="45">
        <v>4</v>
      </c>
      <c r="F17" s="45">
        <v>5</v>
      </c>
      <c r="G17" s="45">
        <v>0</v>
      </c>
      <c r="H17" s="45">
        <v>5</v>
      </c>
      <c r="I17" s="45">
        <v>4</v>
      </c>
      <c r="J17" s="15">
        <f t="shared" si="0"/>
        <v>18</v>
      </c>
      <c r="K17" s="16"/>
      <c r="L17" s="16"/>
      <c r="M17" s="17">
        <f t="shared" si="1"/>
        <v>0</v>
      </c>
      <c r="N17" s="16"/>
      <c r="O17" s="16"/>
      <c r="P17" s="18">
        <f t="shared" si="3"/>
        <v>18</v>
      </c>
      <c r="Q17" s="19" t="str">
        <f t="shared" si="2"/>
        <v>F</v>
      </c>
      <c r="R17" s="20"/>
      <c r="S17" s="20"/>
    </row>
    <row r="18" spans="1:19" ht="15" customHeight="1">
      <c r="A18" s="26">
        <v>9</v>
      </c>
      <c r="B18" s="29">
        <v>77</v>
      </c>
      <c r="C18" s="29">
        <v>2022</v>
      </c>
      <c r="D18" s="28" t="s">
        <v>14</v>
      </c>
      <c r="E18" s="45">
        <v>5</v>
      </c>
      <c r="F18" s="45">
        <v>7</v>
      </c>
      <c r="G18" s="45">
        <v>5</v>
      </c>
      <c r="H18" s="45">
        <v>0</v>
      </c>
      <c r="I18" s="45">
        <v>5</v>
      </c>
      <c r="J18" s="15">
        <f t="shared" si="0"/>
        <v>22</v>
      </c>
      <c r="K18" s="16"/>
      <c r="L18" s="16"/>
      <c r="M18" s="17">
        <f t="shared" si="1"/>
        <v>0</v>
      </c>
      <c r="N18" s="16"/>
      <c r="O18" s="16"/>
      <c r="P18" s="18">
        <f t="shared" si="3"/>
        <v>22</v>
      </c>
      <c r="Q18" s="19" t="str">
        <f t="shared" si="2"/>
        <v>F</v>
      </c>
      <c r="R18" s="20"/>
      <c r="S18" s="20"/>
    </row>
    <row r="19" spans="1:20" ht="15" customHeight="1">
      <c r="A19" s="26">
        <v>10</v>
      </c>
      <c r="B19" s="29">
        <v>78</v>
      </c>
      <c r="C19" s="29">
        <v>2022</v>
      </c>
      <c r="D19" s="28" t="s">
        <v>14</v>
      </c>
      <c r="E19" s="45">
        <v>4</v>
      </c>
      <c r="F19" s="45">
        <v>5</v>
      </c>
      <c r="G19" s="45">
        <v>4</v>
      </c>
      <c r="H19" s="45">
        <v>4</v>
      </c>
      <c r="I19" s="45">
        <v>6</v>
      </c>
      <c r="J19" s="15">
        <f t="shared" si="0"/>
        <v>23</v>
      </c>
      <c r="K19" s="16"/>
      <c r="L19" s="16"/>
      <c r="M19" s="17">
        <f t="shared" si="1"/>
        <v>0</v>
      </c>
      <c r="N19" s="16"/>
      <c r="O19" s="16"/>
      <c r="P19" s="18">
        <f t="shared" si="3"/>
        <v>23</v>
      </c>
      <c r="Q19" s="19" t="str">
        <f t="shared" si="2"/>
        <v>F</v>
      </c>
      <c r="R19" s="20"/>
      <c r="S19" s="20"/>
      <c r="T19" s="21"/>
    </row>
    <row r="20" spans="1:19" ht="15" customHeight="1">
      <c r="A20" s="26">
        <v>11</v>
      </c>
      <c r="B20" s="29">
        <v>79</v>
      </c>
      <c r="C20" s="29">
        <v>2022</v>
      </c>
      <c r="D20" s="28" t="s">
        <v>14</v>
      </c>
      <c r="E20" s="45">
        <v>4</v>
      </c>
      <c r="F20" s="45">
        <v>4</v>
      </c>
      <c r="G20" s="45">
        <v>6</v>
      </c>
      <c r="H20" s="45">
        <v>0</v>
      </c>
      <c r="I20" s="45">
        <v>2</v>
      </c>
      <c r="J20" s="15">
        <f t="shared" si="0"/>
        <v>16</v>
      </c>
      <c r="K20" s="16"/>
      <c r="L20" s="16"/>
      <c r="M20" s="17">
        <f t="shared" si="1"/>
        <v>0</v>
      </c>
      <c r="N20" s="16"/>
      <c r="O20" s="16"/>
      <c r="P20" s="18">
        <f t="shared" si="3"/>
        <v>16</v>
      </c>
      <c r="Q20" s="19" t="str">
        <f t="shared" si="2"/>
        <v>F</v>
      </c>
      <c r="R20" s="20"/>
      <c r="S20" s="20"/>
    </row>
    <row r="21" spans="1:19" ht="15" customHeight="1">
      <c r="A21" s="26">
        <v>12</v>
      </c>
      <c r="B21" s="29">
        <v>80</v>
      </c>
      <c r="C21" s="29">
        <v>2022</v>
      </c>
      <c r="D21" s="28" t="s">
        <v>14</v>
      </c>
      <c r="E21" s="45">
        <v>5</v>
      </c>
      <c r="F21" s="45">
        <v>9</v>
      </c>
      <c r="G21" s="45">
        <v>8</v>
      </c>
      <c r="H21" s="45">
        <v>7</v>
      </c>
      <c r="I21" s="45">
        <v>5</v>
      </c>
      <c r="J21" s="15">
        <f t="shared" si="0"/>
        <v>34</v>
      </c>
      <c r="K21" s="16"/>
      <c r="L21" s="16"/>
      <c r="M21" s="17">
        <f t="shared" si="1"/>
        <v>0</v>
      </c>
      <c r="N21" s="16"/>
      <c r="O21" s="16"/>
      <c r="P21" s="18">
        <f t="shared" si="3"/>
        <v>34</v>
      </c>
      <c r="Q21" s="19" t="str">
        <f t="shared" si="2"/>
        <v>F</v>
      </c>
      <c r="R21" s="20"/>
      <c r="S21" s="20"/>
    </row>
    <row r="22" spans="1:20" ht="15" customHeight="1">
      <c r="A22" s="26">
        <v>13</v>
      </c>
      <c r="B22" s="29">
        <v>81</v>
      </c>
      <c r="C22" s="29">
        <v>2022</v>
      </c>
      <c r="D22" s="28" t="s">
        <v>14</v>
      </c>
      <c r="E22" s="45">
        <v>5</v>
      </c>
      <c r="F22" s="45">
        <v>4</v>
      </c>
      <c r="G22" s="45">
        <v>5</v>
      </c>
      <c r="H22" s="45">
        <v>6</v>
      </c>
      <c r="I22" s="45">
        <v>8</v>
      </c>
      <c r="J22" s="15">
        <f t="shared" si="0"/>
        <v>28</v>
      </c>
      <c r="K22" s="16"/>
      <c r="L22" s="16"/>
      <c r="M22" s="17">
        <f t="shared" si="1"/>
        <v>0</v>
      </c>
      <c r="N22" s="16"/>
      <c r="O22" s="16"/>
      <c r="P22" s="18">
        <f t="shared" si="3"/>
        <v>28</v>
      </c>
      <c r="Q22" s="19" t="str">
        <f t="shared" si="2"/>
        <v>F</v>
      </c>
      <c r="R22" s="20"/>
      <c r="S22" s="20"/>
      <c r="T22" s="21"/>
    </row>
    <row r="23" spans="1:19" ht="15" customHeight="1">
      <c r="A23" s="26">
        <v>14</v>
      </c>
      <c r="B23" s="29">
        <v>82</v>
      </c>
      <c r="C23" s="29">
        <v>2022</v>
      </c>
      <c r="D23" s="28" t="s">
        <v>14</v>
      </c>
      <c r="E23" s="45">
        <v>7</v>
      </c>
      <c r="F23" s="45">
        <v>4</v>
      </c>
      <c r="G23" s="45">
        <v>4</v>
      </c>
      <c r="H23" s="45">
        <v>5</v>
      </c>
      <c r="I23" s="45">
        <v>4</v>
      </c>
      <c r="J23" s="15">
        <f t="shared" si="0"/>
        <v>24</v>
      </c>
      <c r="K23" s="16"/>
      <c r="L23" s="16"/>
      <c r="M23" s="17">
        <f t="shared" si="1"/>
        <v>0</v>
      </c>
      <c r="N23" s="16"/>
      <c r="O23" s="16"/>
      <c r="P23" s="18">
        <f t="shared" si="3"/>
        <v>24</v>
      </c>
      <c r="Q23" s="19" t="str">
        <f t="shared" si="2"/>
        <v>F</v>
      </c>
      <c r="R23" s="20"/>
      <c r="S23" s="20"/>
    </row>
    <row r="24" spans="1:19" ht="15" customHeight="1">
      <c r="A24" s="26">
        <v>15</v>
      </c>
      <c r="B24" s="29">
        <v>83</v>
      </c>
      <c r="C24" s="29">
        <v>2022</v>
      </c>
      <c r="D24" s="28" t="s">
        <v>14</v>
      </c>
      <c r="E24" s="45">
        <v>5</v>
      </c>
      <c r="F24" s="45">
        <v>4</v>
      </c>
      <c r="G24" s="45">
        <v>4</v>
      </c>
      <c r="H24" s="45">
        <v>8</v>
      </c>
      <c r="I24" s="45">
        <v>6</v>
      </c>
      <c r="J24" s="15">
        <f t="shared" si="0"/>
        <v>27</v>
      </c>
      <c r="K24" s="16"/>
      <c r="L24" s="16"/>
      <c r="M24" s="17">
        <f t="shared" si="1"/>
        <v>0</v>
      </c>
      <c r="N24" s="16"/>
      <c r="O24" s="16"/>
      <c r="P24" s="18">
        <f t="shared" si="3"/>
        <v>27</v>
      </c>
      <c r="Q24" s="19" t="str">
        <f t="shared" si="2"/>
        <v>F</v>
      </c>
      <c r="R24" s="20"/>
      <c r="S24" s="20"/>
    </row>
    <row r="25" spans="1:19" ht="15" customHeight="1">
      <c r="A25" s="26">
        <v>16</v>
      </c>
      <c r="B25" s="29">
        <v>95</v>
      </c>
      <c r="C25" s="29">
        <v>2022</v>
      </c>
      <c r="D25" s="28" t="s">
        <v>14</v>
      </c>
      <c r="E25" s="45"/>
      <c r="F25" s="45"/>
      <c r="G25" s="45">
        <v>6</v>
      </c>
      <c r="H25" s="45">
        <v>9</v>
      </c>
      <c r="I25" s="45">
        <v>6</v>
      </c>
      <c r="J25" s="15">
        <f t="shared" si="0"/>
        <v>21</v>
      </c>
      <c r="K25" s="16"/>
      <c r="L25" s="16"/>
      <c r="M25" s="17">
        <f t="shared" si="1"/>
        <v>0</v>
      </c>
      <c r="N25" s="16"/>
      <c r="O25" s="16"/>
      <c r="P25" s="18">
        <f t="shared" si="3"/>
        <v>21</v>
      </c>
      <c r="Q25" s="19" t="str">
        <f t="shared" si="2"/>
        <v>F</v>
      </c>
      <c r="R25" s="20"/>
      <c r="S25" s="20"/>
    </row>
    <row r="26" spans="1:19" ht="15" customHeight="1">
      <c r="A26" s="26">
        <v>17</v>
      </c>
      <c r="B26" s="29">
        <v>98</v>
      </c>
      <c r="C26" s="29">
        <v>2022</v>
      </c>
      <c r="D26" s="28" t="s">
        <v>14</v>
      </c>
      <c r="E26" s="45">
        <v>4</v>
      </c>
      <c r="F26" s="45">
        <v>4</v>
      </c>
      <c r="G26" s="45">
        <v>5</v>
      </c>
      <c r="H26" s="45">
        <v>7</v>
      </c>
      <c r="I26" s="45">
        <v>3</v>
      </c>
      <c r="J26" s="15">
        <f t="shared" si="0"/>
        <v>23</v>
      </c>
      <c r="K26" s="16"/>
      <c r="L26" s="16"/>
      <c r="M26" s="17">
        <f t="shared" si="1"/>
        <v>0</v>
      </c>
      <c r="N26" s="16"/>
      <c r="O26" s="16"/>
      <c r="P26" s="18">
        <f t="shared" si="3"/>
        <v>23</v>
      </c>
      <c r="Q26" s="19" t="str">
        <f t="shared" si="2"/>
        <v>F</v>
      </c>
      <c r="R26" s="20"/>
      <c r="S26" s="20"/>
    </row>
    <row r="27" spans="1:26" ht="15" customHeight="1">
      <c r="A27" s="26">
        <v>18</v>
      </c>
      <c r="B27" s="29">
        <v>26</v>
      </c>
      <c r="C27" s="29">
        <v>2021</v>
      </c>
      <c r="D27" s="28" t="s">
        <v>14</v>
      </c>
      <c r="E27" s="45">
        <v>10</v>
      </c>
      <c r="F27" s="45">
        <v>10</v>
      </c>
      <c r="G27" s="45">
        <v>10</v>
      </c>
      <c r="H27" s="45">
        <v>10</v>
      </c>
      <c r="I27" s="45">
        <v>10</v>
      </c>
      <c r="J27" s="15">
        <f t="shared" si="0"/>
        <v>50</v>
      </c>
      <c r="K27" s="16"/>
      <c r="L27" s="16"/>
      <c r="M27" s="17">
        <f t="shared" si="1"/>
        <v>0</v>
      </c>
      <c r="N27" s="16"/>
      <c r="O27" s="16"/>
      <c r="P27" s="18">
        <f t="shared" si="3"/>
        <v>50</v>
      </c>
      <c r="Q27" s="19" t="str">
        <f t="shared" si="2"/>
        <v>E</v>
      </c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5" customHeight="1">
      <c r="A28" s="26">
        <v>19</v>
      </c>
      <c r="B28" s="29">
        <v>28</v>
      </c>
      <c r="C28" s="29">
        <v>2021</v>
      </c>
      <c r="D28" s="28" t="s">
        <v>14</v>
      </c>
      <c r="E28" s="45">
        <v>9</v>
      </c>
      <c r="F28" s="45">
        <v>6</v>
      </c>
      <c r="G28" s="45">
        <v>8</v>
      </c>
      <c r="H28" s="45">
        <v>7</v>
      </c>
      <c r="I28" s="45">
        <v>7</v>
      </c>
      <c r="J28" s="15">
        <f t="shared" si="0"/>
        <v>37</v>
      </c>
      <c r="K28" s="16"/>
      <c r="L28" s="16"/>
      <c r="M28" s="17">
        <f t="shared" si="1"/>
        <v>0</v>
      </c>
      <c r="N28" s="16"/>
      <c r="O28" s="16"/>
      <c r="P28" s="18">
        <f t="shared" si="3"/>
        <v>37</v>
      </c>
      <c r="Q28" s="19" t="str">
        <f t="shared" si="2"/>
        <v>F</v>
      </c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5" customHeight="1">
      <c r="A29" s="26">
        <v>20</v>
      </c>
      <c r="B29" s="29">
        <v>29</v>
      </c>
      <c r="C29" s="29">
        <v>2021</v>
      </c>
      <c r="D29" s="28" t="s">
        <v>14</v>
      </c>
      <c r="E29" s="45">
        <v>4</v>
      </c>
      <c r="F29" s="45">
        <v>4</v>
      </c>
      <c r="G29" s="45">
        <v>6</v>
      </c>
      <c r="H29" s="45">
        <v>10</v>
      </c>
      <c r="I29" s="45">
        <v>7</v>
      </c>
      <c r="J29" s="15">
        <f t="shared" si="0"/>
        <v>31</v>
      </c>
      <c r="K29" s="16"/>
      <c r="L29" s="16"/>
      <c r="M29" s="17">
        <f t="shared" si="1"/>
        <v>0</v>
      </c>
      <c r="N29" s="16"/>
      <c r="O29" s="16"/>
      <c r="P29" s="18">
        <f t="shared" si="3"/>
        <v>31</v>
      </c>
      <c r="Q29" s="19" t="str">
        <f t="shared" si="2"/>
        <v>F</v>
      </c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5" customHeight="1">
      <c r="A30" s="26">
        <v>21</v>
      </c>
      <c r="B30" s="29">
        <v>30</v>
      </c>
      <c r="C30" s="29">
        <v>2021</v>
      </c>
      <c r="D30" s="28" t="s">
        <v>14</v>
      </c>
      <c r="E30" s="45">
        <v>9</v>
      </c>
      <c r="F30" s="45">
        <v>6</v>
      </c>
      <c r="G30" s="45">
        <v>8</v>
      </c>
      <c r="H30" s="45">
        <v>8</v>
      </c>
      <c r="I30" s="45">
        <v>7</v>
      </c>
      <c r="J30" s="15">
        <f t="shared" si="0"/>
        <v>38</v>
      </c>
      <c r="K30" s="16"/>
      <c r="L30" s="16"/>
      <c r="M30" s="17">
        <f t="shared" si="1"/>
        <v>0</v>
      </c>
      <c r="N30" s="16"/>
      <c r="O30" s="16"/>
      <c r="P30" s="18">
        <f t="shared" si="3"/>
        <v>38</v>
      </c>
      <c r="Q30" s="19" t="str">
        <f t="shared" si="2"/>
        <v>F</v>
      </c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5" customHeight="1">
      <c r="A31" s="26">
        <v>22</v>
      </c>
      <c r="B31" s="29">
        <v>31</v>
      </c>
      <c r="C31" s="29">
        <v>2021</v>
      </c>
      <c r="D31" s="28" t="s">
        <v>14</v>
      </c>
      <c r="E31" s="45"/>
      <c r="F31" s="45"/>
      <c r="G31" s="45"/>
      <c r="H31" s="45"/>
      <c r="I31" s="45"/>
      <c r="J31" s="15">
        <f t="shared" si="0"/>
        <v>0</v>
      </c>
      <c r="K31" s="16"/>
      <c r="L31" s="16"/>
      <c r="M31" s="17">
        <f t="shared" si="1"/>
        <v>0</v>
      </c>
      <c r="N31" s="16"/>
      <c r="O31" s="16"/>
      <c r="P31" s="18">
        <f t="shared" si="3"/>
        <v>0</v>
      </c>
      <c r="Q31" s="19" t="str">
        <f t="shared" si="2"/>
        <v>F</v>
      </c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5" customHeight="1" thickBot="1">
      <c r="A32" s="26">
        <v>23</v>
      </c>
      <c r="B32" s="30">
        <v>32</v>
      </c>
      <c r="C32" s="30">
        <v>2021</v>
      </c>
      <c r="D32" s="28" t="s">
        <v>14</v>
      </c>
      <c r="E32" s="45">
        <v>7</v>
      </c>
      <c r="F32" s="45">
        <v>7</v>
      </c>
      <c r="G32" s="45">
        <v>7</v>
      </c>
      <c r="H32" s="45">
        <v>5</v>
      </c>
      <c r="I32" s="45">
        <v>6</v>
      </c>
      <c r="J32" s="15">
        <f t="shared" si="0"/>
        <v>32</v>
      </c>
      <c r="K32" s="16"/>
      <c r="L32" s="16"/>
      <c r="M32" s="17">
        <f t="shared" si="1"/>
        <v>0</v>
      </c>
      <c r="N32" s="16"/>
      <c r="O32" s="16"/>
      <c r="P32" s="18">
        <f t="shared" si="3"/>
        <v>32</v>
      </c>
      <c r="Q32" s="19" t="str">
        <f t="shared" si="2"/>
        <v>F</v>
      </c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5" customHeight="1">
      <c r="A33" s="26">
        <v>24</v>
      </c>
      <c r="B33" s="27">
        <v>33</v>
      </c>
      <c r="C33" s="27">
        <v>2021</v>
      </c>
      <c r="D33" s="28" t="s">
        <v>14</v>
      </c>
      <c r="E33" s="45">
        <v>9</v>
      </c>
      <c r="F33" s="45">
        <v>5</v>
      </c>
      <c r="G33" s="45">
        <v>10</v>
      </c>
      <c r="H33" s="45">
        <v>8</v>
      </c>
      <c r="I33" s="45">
        <v>10</v>
      </c>
      <c r="J33" s="15">
        <f t="shared" si="0"/>
        <v>42</v>
      </c>
      <c r="K33" s="16"/>
      <c r="L33" s="16"/>
      <c r="M33" s="17">
        <f t="shared" si="1"/>
        <v>0</v>
      </c>
      <c r="N33" s="16"/>
      <c r="O33" s="16"/>
      <c r="P33" s="18">
        <f t="shared" si="3"/>
        <v>42</v>
      </c>
      <c r="Q33" s="19" t="str">
        <f t="shared" si="2"/>
        <v>F</v>
      </c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5" customHeight="1">
      <c r="A34" s="26">
        <v>25</v>
      </c>
      <c r="B34" s="29">
        <v>34</v>
      </c>
      <c r="C34" s="29">
        <v>2021</v>
      </c>
      <c r="D34" s="28" t="s">
        <v>14</v>
      </c>
      <c r="E34" s="45">
        <v>4</v>
      </c>
      <c r="F34" s="45">
        <v>9</v>
      </c>
      <c r="G34" s="45">
        <v>5</v>
      </c>
      <c r="H34" s="45">
        <v>8</v>
      </c>
      <c r="I34" s="45">
        <v>7</v>
      </c>
      <c r="J34" s="15">
        <f t="shared" si="0"/>
        <v>33</v>
      </c>
      <c r="K34" s="16"/>
      <c r="L34" s="16"/>
      <c r="M34" s="17">
        <f t="shared" si="1"/>
        <v>0</v>
      </c>
      <c r="N34" s="16"/>
      <c r="O34" s="16"/>
      <c r="P34" s="18">
        <f t="shared" si="3"/>
        <v>33</v>
      </c>
      <c r="Q34" s="19" t="str">
        <f t="shared" si="2"/>
        <v>F</v>
      </c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5" customHeight="1">
      <c r="A35" s="26">
        <v>26</v>
      </c>
      <c r="B35" s="29">
        <v>35</v>
      </c>
      <c r="C35" s="29">
        <v>2021</v>
      </c>
      <c r="D35" s="28" t="s">
        <v>14</v>
      </c>
      <c r="E35" s="45">
        <v>7</v>
      </c>
      <c r="F35" s="45">
        <v>9</v>
      </c>
      <c r="G35" s="45">
        <v>8</v>
      </c>
      <c r="H35" s="45">
        <v>7</v>
      </c>
      <c r="I35" s="45">
        <v>4</v>
      </c>
      <c r="J35" s="15">
        <f t="shared" si="0"/>
        <v>35</v>
      </c>
      <c r="K35" s="16"/>
      <c r="L35" s="16"/>
      <c r="M35" s="17">
        <f t="shared" si="1"/>
        <v>0</v>
      </c>
      <c r="N35" s="16"/>
      <c r="O35" s="16"/>
      <c r="P35" s="18">
        <f t="shared" si="3"/>
        <v>35</v>
      </c>
      <c r="Q35" s="19" t="str">
        <f t="shared" si="2"/>
        <v>F</v>
      </c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5" customHeight="1">
      <c r="A36" s="26">
        <v>27</v>
      </c>
      <c r="B36" s="29">
        <v>36</v>
      </c>
      <c r="C36" s="29">
        <v>2021</v>
      </c>
      <c r="D36" s="28" t="s">
        <v>14</v>
      </c>
      <c r="E36" s="45">
        <v>8</v>
      </c>
      <c r="F36" s="45">
        <v>3</v>
      </c>
      <c r="G36" s="45">
        <v>8</v>
      </c>
      <c r="H36" s="45">
        <v>7</v>
      </c>
      <c r="I36" s="45">
        <v>8</v>
      </c>
      <c r="J36" s="15">
        <f t="shared" si="0"/>
        <v>34</v>
      </c>
      <c r="K36" s="16"/>
      <c r="L36" s="16"/>
      <c r="M36" s="17">
        <f t="shared" si="1"/>
        <v>0</v>
      </c>
      <c r="N36" s="16"/>
      <c r="O36" s="16"/>
      <c r="P36" s="18">
        <f t="shared" si="3"/>
        <v>34</v>
      </c>
      <c r="Q36" s="19" t="str">
        <f t="shared" si="2"/>
        <v>F</v>
      </c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" customHeight="1">
      <c r="A37" s="26">
        <v>28</v>
      </c>
      <c r="B37" s="29">
        <v>37</v>
      </c>
      <c r="C37" s="29">
        <v>2021</v>
      </c>
      <c r="D37" s="28" t="s">
        <v>14</v>
      </c>
      <c r="E37" s="45">
        <v>4</v>
      </c>
      <c r="F37" s="45">
        <v>8</v>
      </c>
      <c r="G37" s="45">
        <v>8</v>
      </c>
      <c r="H37" s="45">
        <v>8</v>
      </c>
      <c r="I37" s="45">
        <v>9</v>
      </c>
      <c r="J37" s="15">
        <f t="shared" si="0"/>
        <v>37</v>
      </c>
      <c r="K37" s="16"/>
      <c r="L37" s="16"/>
      <c r="M37" s="17">
        <f t="shared" si="1"/>
        <v>0</v>
      </c>
      <c r="N37" s="16"/>
      <c r="O37" s="16"/>
      <c r="P37" s="18">
        <f t="shared" si="3"/>
        <v>37</v>
      </c>
      <c r="Q37" s="19" t="str">
        <f t="shared" si="2"/>
        <v>F</v>
      </c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5" customHeight="1">
      <c r="A38" s="26">
        <v>29</v>
      </c>
      <c r="B38" s="29">
        <v>38</v>
      </c>
      <c r="C38" s="29">
        <v>2021</v>
      </c>
      <c r="D38" s="28" t="s">
        <v>14</v>
      </c>
      <c r="E38" s="45">
        <v>4</v>
      </c>
      <c r="F38" s="45"/>
      <c r="G38" s="45"/>
      <c r="H38" s="45"/>
      <c r="I38" s="45"/>
      <c r="J38" s="15">
        <f t="shared" si="0"/>
        <v>4</v>
      </c>
      <c r="K38" s="16"/>
      <c r="L38" s="16"/>
      <c r="M38" s="17">
        <f t="shared" si="1"/>
        <v>0</v>
      </c>
      <c r="N38" s="16"/>
      <c r="O38" s="16"/>
      <c r="P38" s="18">
        <f t="shared" si="3"/>
        <v>4</v>
      </c>
      <c r="Q38" s="19" t="str">
        <f t="shared" si="2"/>
        <v>F</v>
      </c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5" customHeight="1">
      <c r="A39" s="26">
        <v>30</v>
      </c>
      <c r="B39" s="29">
        <v>39</v>
      </c>
      <c r="C39" s="29">
        <v>2021</v>
      </c>
      <c r="D39" s="28" t="s">
        <v>14</v>
      </c>
      <c r="E39" s="45">
        <v>4</v>
      </c>
      <c r="F39" s="45">
        <v>6</v>
      </c>
      <c r="G39" s="45">
        <v>7</v>
      </c>
      <c r="H39" s="45">
        <v>7</v>
      </c>
      <c r="I39" s="45">
        <v>7</v>
      </c>
      <c r="J39" s="15">
        <f t="shared" si="0"/>
        <v>31</v>
      </c>
      <c r="K39" s="16"/>
      <c r="L39" s="16"/>
      <c r="M39" s="17">
        <f t="shared" si="1"/>
        <v>0</v>
      </c>
      <c r="N39" s="16"/>
      <c r="O39" s="16"/>
      <c r="P39" s="18">
        <f t="shared" si="3"/>
        <v>31</v>
      </c>
      <c r="Q39" s="19" t="str">
        <f t="shared" si="2"/>
        <v>F</v>
      </c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5" customHeight="1">
      <c r="A40" s="26">
        <v>31</v>
      </c>
      <c r="B40" s="29">
        <v>40</v>
      </c>
      <c r="C40" s="29">
        <v>2021</v>
      </c>
      <c r="D40" s="28" t="s">
        <v>14</v>
      </c>
      <c r="E40" s="45">
        <v>3</v>
      </c>
      <c r="F40" s="45">
        <v>4</v>
      </c>
      <c r="G40" s="45">
        <v>7</v>
      </c>
      <c r="H40" s="45">
        <v>9</v>
      </c>
      <c r="I40" s="45">
        <v>4</v>
      </c>
      <c r="J40" s="15">
        <f t="shared" si="0"/>
        <v>27</v>
      </c>
      <c r="K40" s="16"/>
      <c r="L40" s="16"/>
      <c r="M40" s="17">
        <f t="shared" si="1"/>
        <v>0</v>
      </c>
      <c r="N40" s="16"/>
      <c r="O40" s="16"/>
      <c r="P40" s="18">
        <f t="shared" si="3"/>
        <v>27</v>
      </c>
      <c r="Q40" s="19" t="str">
        <f t="shared" si="2"/>
        <v>F</v>
      </c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5" customHeight="1">
      <c r="A41" s="26">
        <v>32</v>
      </c>
      <c r="B41" s="29">
        <v>41</v>
      </c>
      <c r="C41" s="29">
        <v>2021</v>
      </c>
      <c r="D41" s="28" t="s">
        <v>14</v>
      </c>
      <c r="E41" s="45">
        <v>7</v>
      </c>
      <c r="F41" s="45">
        <v>6</v>
      </c>
      <c r="G41" s="45">
        <v>7</v>
      </c>
      <c r="H41" s="45">
        <v>7</v>
      </c>
      <c r="I41" s="45">
        <v>6</v>
      </c>
      <c r="J41" s="15">
        <f t="shared" si="0"/>
        <v>33</v>
      </c>
      <c r="K41" s="16"/>
      <c r="L41" s="16"/>
      <c r="M41" s="17">
        <f t="shared" si="1"/>
        <v>0</v>
      </c>
      <c r="N41" s="16"/>
      <c r="O41" s="16"/>
      <c r="P41" s="18">
        <f t="shared" si="3"/>
        <v>33</v>
      </c>
      <c r="Q41" s="19" t="str">
        <f t="shared" si="2"/>
        <v>F</v>
      </c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5" customHeight="1">
      <c r="A42" s="26">
        <v>33</v>
      </c>
      <c r="B42" s="29">
        <v>42</v>
      </c>
      <c r="C42" s="29">
        <v>2021</v>
      </c>
      <c r="D42" s="34" t="s">
        <v>14</v>
      </c>
      <c r="E42" s="45">
        <v>4</v>
      </c>
      <c r="F42" s="45">
        <v>8</v>
      </c>
      <c r="G42" s="45">
        <v>6</v>
      </c>
      <c r="H42" s="45">
        <v>7</v>
      </c>
      <c r="I42" s="45">
        <v>7</v>
      </c>
      <c r="J42" s="15">
        <f t="shared" si="0"/>
        <v>32</v>
      </c>
      <c r="K42" s="16"/>
      <c r="L42" s="16"/>
      <c r="M42" s="17">
        <f t="shared" si="1"/>
        <v>0</v>
      </c>
      <c r="N42" s="16"/>
      <c r="O42" s="16"/>
      <c r="P42" s="18">
        <f t="shared" si="3"/>
        <v>32</v>
      </c>
      <c r="Q42" s="19" t="str">
        <f t="shared" si="2"/>
        <v>F</v>
      </c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5" customHeight="1">
      <c r="A43" s="26">
        <v>34</v>
      </c>
      <c r="B43" s="29">
        <v>43</v>
      </c>
      <c r="C43" s="29">
        <v>2021</v>
      </c>
      <c r="D43" s="28" t="s">
        <v>14</v>
      </c>
      <c r="E43" s="45">
        <v>4</v>
      </c>
      <c r="F43" s="45">
        <v>4</v>
      </c>
      <c r="G43" s="45">
        <v>6</v>
      </c>
      <c r="H43" s="45">
        <v>6</v>
      </c>
      <c r="I43" s="45">
        <v>5</v>
      </c>
      <c r="J43" s="15">
        <f t="shared" si="0"/>
        <v>25</v>
      </c>
      <c r="K43" s="16"/>
      <c r="L43" s="16"/>
      <c r="M43" s="17">
        <f t="shared" si="1"/>
        <v>0</v>
      </c>
      <c r="N43" s="16"/>
      <c r="O43" s="16"/>
      <c r="P43" s="18">
        <f t="shared" si="3"/>
        <v>25</v>
      </c>
      <c r="Q43" s="19" t="str">
        <f t="shared" si="2"/>
        <v>F</v>
      </c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5" customHeight="1">
      <c r="A44" s="26">
        <v>35</v>
      </c>
      <c r="B44" s="29">
        <v>44</v>
      </c>
      <c r="C44" s="29">
        <v>2021</v>
      </c>
      <c r="D44" s="28" t="s">
        <v>14</v>
      </c>
      <c r="E44" s="45">
        <v>4</v>
      </c>
      <c r="F44" s="45">
        <v>4</v>
      </c>
      <c r="G44" s="45">
        <v>6</v>
      </c>
      <c r="H44" s="45">
        <v>3</v>
      </c>
      <c r="I44" s="45">
        <v>6</v>
      </c>
      <c r="J44" s="15">
        <f t="shared" si="0"/>
        <v>23</v>
      </c>
      <c r="K44" s="16"/>
      <c r="L44" s="16"/>
      <c r="M44" s="17">
        <f t="shared" si="1"/>
        <v>0</v>
      </c>
      <c r="N44" s="16"/>
      <c r="O44" s="16"/>
      <c r="P44" s="18">
        <f t="shared" si="3"/>
        <v>23</v>
      </c>
      <c r="Q44" s="19" t="str">
        <f t="shared" si="2"/>
        <v>F</v>
      </c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5" customHeight="1">
      <c r="A45" s="26">
        <v>36</v>
      </c>
      <c r="B45" s="29">
        <v>45</v>
      </c>
      <c r="C45" s="29">
        <v>2021</v>
      </c>
      <c r="D45" s="28" t="s">
        <v>14</v>
      </c>
      <c r="E45" s="45">
        <v>5</v>
      </c>
      <c r="F45" s="45">
        <v>7</v>
      </c>
      <c r="G45" s="45">
        <v>9</v>
      </c>
      <c r="H45" s="45">
        <v>7</v>
      </c>
      <c r="I45" s="45">
        <v>7</v>
      </c>
      <c r="J45" s="15">
        <f t="shared" si="0"/>
        <v>35</v>
      </c>
      <c r="K45" s="16"/>
      <c r="L45" s="16"/>
      <c r="M45" s="17">
        <f t="shared" si="1"/>
        <v>0</v>
      </c>
      <c r="N45" s="16"/>
      <c r="O45" s="16"/>
      <c r="P45" s="18">
        <f t="shared" si="3"/>
        <v>35</v>
      </c>
      <c r="Q45" s="19" t="str">
        <f t="shared" si="2"/>
        <v>F</v>
      </c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5" customHeight="1">
      <c r="A46" s="26">
        <v>37</v>
      </c>
      <c r="B46" s="29">
        <v>46</v>
      </c>
      <c r="C46" s="29">
        <v>2021</v>
      </c>
      <c r="D46" s="28" t="s">
        <v>14</v>
      </c>
      <c r="E46" s="45">
        <v>7</v>
      </c>
      <c r="F46" s="45">
        <v>7</v>
      </c>
      <c r="G46" s="45">
        <v>9</v>
      </c>
      <c r="H46" s="45">
        <v>7</v>
      </c>
      <c r="I46" s="45">
        <v>7</v>
      </c>
      <c r="J46" s="15">
        <f t="shared" si="0"/>
        <v>37</v>
      </c>
      <c r="K46" s="16"/>
      <c r="L46" s="16"/>
      <c r="M46" s="17">
        <f t="shared" si="1"/>
        <v>0</v>
      </c>
      <c r="N46" s="16"/>
      <c r="O46" s="16"/>
      <c r="P46" s="18">
        <f t="shared" si="3"/>
        <v>37</v>
      </c>
      <c r="Q46" s="19" t="str">
        <f t="shared" si="2"/>
        <v>F</v>
      </c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5" customHeight="1">
      <c r="A47" s="26">
        <v>38</v>
      </c>
      <c r="B47" s="29">
        <v>47</v>
      </c>
      <c r="C47" s="29">
        <v>2021</v>
      </c>
      <c r="D47" s="28" t="s">
        <v>14</v>
      </c>
      <c r="E47" s="45">
        <v>4</v>
      </c>
      <c r="F47" s="45">
        <v>4</v>
      </c>
      <c r="G47" s="45">
        <v>6</v>
      </c>
      <c r="H47" s="45">
        <v>6</v>
      </c>
      <c r="I47" s="45">
        <v>6</v>
      </c>
      <c r="J47" s="15">
        <f t="shared" si="0"/>
        <v>26</v>
      </c>
      <c r="K47" s="16"/>
      <c r="L47" s="16"/>
      <c r="M47" s="17">
        <f t="shared" si="1"/>
        <v>0</v>
      </c>
      <c r="N47" s="16"/>
      <c r="O47" s="16"/>
      <c r="P47" s="18">
        <f t="shared" si="3"/>
        <v>26</v>
      </c>
      <c r="Q47" s="19" t="str">
        <f t="shared" si="2"/>
        <v>F</v>
      </c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5" customHeight="1">
      <c r="A48" s="26">
        <v>39</v>
      </c>
      <c r="B48" s="29">
        <v>48</v>
      </c>
      <c r="C48" s="29">
        <v>2021</v>
      </c>
      <c r="D48" s="28" t="s">
        <v>14</v>
      </c>
      <c r="E48" s="45">
        <v>6</v>
      </c>
      <c r="F48" s="45">
        <v>8</v>
      </c>
      <c r="G48" s="45">
        <v>4</v>
      </c>
      <c r="H48" s="45">
        <v>10</v>
      </c>
      <c r="I48" s="45">
        <v>7</v>
      </c>
      <c r="J48" s="15">
        <f t="shared" si="0"/>
        <v>35</v>
      </c>
      <c r="K48" s="16"/>
      <c r="L48" s="16"/>
      <c r="M48" s="17">
        <f t="shared" si="1"/>
        <v>0</v>
      </c>
      <c r="N48" s="16"/>
      <c r="O48" s="16"/>
      <c r="P48" s="18">
        <f t="shared" si="3"/>
        <v>35</v>
      </c>
      <c r="Q48" s="19" t="str">
        <f t="shared" si="2"/>
        <v>F</v>
      </c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5" customHeight="1">
      <c r="A49" s="26">
        <v>40</v>
      </c>
      <c r="B49" s="29">
        <v>49</v>
      </c>
      <c r="C49" s="29">
        <v>2021</v>
      </c>
      <c r="D49" s="28" t="s">
        <v>14</v>
      </c>
      <c r="E49" s="45">
        <v>6</v>
      </c>
      <c r="F49" s="45">
        <v>4</v>
      </c>
      <c r="G49" s="45">
        <v>5</v>
      </c>
      <c r="H49" s="45">
        <v>0</v>
      </c>
      <c r="I49" s="45">
        <v>5</v>
      </c>
      <c r="J49" s="15">
        <f t="shared" si="0"/>
        <v>20</v>
      </c>
      <c r="K49" s="16"/>
      <c r="L49" s="16"/>
      <c r="M49" s="17">
        <f t="shared" si="1"/>
        <v>0</v>
      </c>
      <c r="N49" s="16"/>
      <c r="O49" s="16"/>
      <c r="P49" s="18">
        <f t="shared" si="3"/>
        <v>20</v>
      </c>
      <c r="Q49" s="19" t="str">
        <f t="shared" si="2"/>
        <v>F</v>
      </c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5" customHeight="1">
      <c r="A50" s="26">
        <v>41</v>
      </c>
      <c r="B50" s="29">
        <v>51</v>
      </c>
      <c r="C50" s="29">
        <v>2021</v>
      </c>
      <c r="D50" s="28" t="s">
        <v>14</v>
      </c>
      <c r="E50" s="45">
        <v>9</v>
      </c>
      <c r="F50" s="45">
        <v>10</v>
      </c>
      <c r="G50" s="45">
        <v>5</v>
      </c>
      <c r="H50" s="45">
        <v>6</v>
      </c>
      <c r="I50" s="45">
        <v>8</v>
      </c>
      <c r="J50" s="15">
        <f t="shared" si="0"/>
        <v>38</v>
      </c>
      <c r="K50" s="16"/>
      <c r="L50" s="16"/>
      <c r="M50" s="17">
        <f t="shared" si="1"/>
        <v>0</v>
      </c>
      <c r="N50" s="16"/>
      <c r="O50" s="16"/>
      <c r="P50" s="18">
        <f t="shared" si="3"/>
        <v>38</v>
      </c>
      <c r="Q50" s="19" t="str">
        <f t="shared" si="2"/>
        <v>F</v>
      </c>
      <c r="R50" s="35"/>
      <c r="S50" s="35"/>
      <c r="T50" s="35"/>
      <c r="U50" s="35"/>
      <c r="V50" s="35"/>
      <c r="W50" s="35"/>
      <c r="X50" s="35"/>
      <c r="Y50" s="35"/>
      <c r="Z50" s="35"/>
    </row>
    <row r="51" spans="1:17" s="35" customFormat="1" ht="15" customHeight="1">
      <c r="A51" s="26">
        <v>42</v>
      </c>
      <c r="B51" s="29">
        <v>53</v>
      </c>
      <c r="C51" s="29">
        <v>2021</v>
      </c>
      <c r="D51" s="28" t="s">
        <v>14</v>
      </c>
      <c r="E51" s="45">
        <v>5</v>
      </c>
      <c r="F51" s="45">
        <v>5</v>
      </c>
      <c r="G51" s="45">
        <v>4</v>
      </c>
      <c r="H51" s="45"/>
      <c r="I51" s="45">
        <v>8</v>
      </c>
      <c r="J51" s="15">
        <f t="shared" si="0"/>
        <v>22</v>
      </c>
      <c r="K51" s="16"/>
      <c r="L51" s="16"/>
      <c r="M51" s="17">
        <f t="shared" si="1"/>
        <v>0</v>
      </c>
      <c r="N51" s="16"/>
      <c r="O51" s="16"/>
      <c r="P51" s="18">
        <f t="shared" si="3"/>
        <v>22</v>
      </c>
      <c r="Q51" s="19" t="str">
        <f t="shared" si="2"/>
        <v>F</v>
      </c>
    </row>
    <row r="52" spans="1:17" s="35" customFormat="1" ht="15" customHeight="1">
      <c r="A52" s="26">
        <v>43</v>
      </c>
      <c r="B52" s="33">
        <v>54</v>
      </c>
      <c r="C52" s="33">
        <v>2021</v>
      </c>
      <c r="D52" s="34" t="s">
        <v>14</v>
      </c>
      <c r="E52" s="46">
        <v>4</v>
      </c>
      <c r="F52" s="46">
        <v>5</v>
      </c>
      <c r="G52" s="46">
        <v>6</v>
      </c>
      <c r="H52" s="46"/>
      <c r="I52" s="46">
        <v>5</v>
      </c>
      <c r="J52" s="15">
        <f t="shared" si="0"/>
        <v>20</v>
      </c>
      <c r="K52" s="16"/>
      <c r="L52" s="16"/>
      <c r="M52" s="17">
        <f t="shared" si="1"/>
        <v>0</v>
      </c>
      <c r="N52" s="16"/>
      <c r="O52" s="16"/>
      <c r="P52" s="18">
        <f t="shared" si="3"/>
        <v>20</v>
      </c>
      <c r="Q52" s="19" t="str">
        <f t="shared" si="2"/>
        <v>F</v>
      </c>
    </row>
    <row r="53" spans="1:17" s="35" customFormat="1" ht="15" customHeight="1">
      <c r="A53" s="26">
        <v>44</v>
      </c>
      <c r="B53" s="33">
        <v>55</v>
      </c>
      <c r="C53" s="33">
        <v>2021</v>
      </c>
      <c r="D53" s="34" t="s">
        <v>14</v>
      </c>
      <c r="E53" s="46">
        <v>4</v>
      </c>
      <c r="F53" s="46">
        <v>5</v>
      </c>
      <c r="G53" s="46">
        <v>5</v>
      </c>
      <c r="H53" s="46">
        <v>7</v>
      </c>
      <c r="I53" s="47">
        <v>9</v>
      </c>
      <c r="J53" s="15">
        <f aca="true" t="shared" si="4" ref="J53:J59">SUM(E53:I53)</f>
        <v>30</v>
      </c>
      <c r="K53" s="16"/>
      <c r="L53" s="16"/>
      <c r="M53" s="17">
        <f aca="true" t="shared" si="5" ref="M53:M59">IF(L53&gt;0,L53,K53)</f>
        <v>0</v>
      </c>
      <c r="N53" s="16"/>
      <c r="O53" s="16"/>
      <c r="P53" s="18">
        <f aca="true" t="shared" si="6" ref="P53:P59">J53+M53</f>
        <v>30</v>
      </c>
      <c r="Q53" s="19" t="str">
        <f aca="true" t="shared" si="7" ref="Q53:Q59">IF(P53&lt;S$2,T$1,(IF(P53&lt;S$3,T$2,(IF(P53&lt;S$4,T$3,(IF(P53&lt;S$5,T$4,(IF(P53&lt;S$6,T$5,T$6)))))))))</f>
        <v>F</v>
      </c>
    </row>
    <row r="54" spans="1:17" s="35" customFormat="1" ht="15" customHeight="1">
      <c r="A54" s="26">
        <v>45</v>
      </c>
      <c r="B54" s="33">
        <v>97</v>
      </c>
      <c r="C54" s="33">
        <v>2021</v>
      </c>
      <c r="D54" s="34" t="s">
        <v>14</v>
      </c>
      <c r="E54" s="46">
        <v>6</v>
      </c>
      <c r="F54" s="46">
        <v>9</v>
      </c>
      <c r="G54" s="46">
        <v>4</v>
      </c>
      <c r="H54" s="46">
        <v>6</v>
      </c>
      <c r="I54" s="47">
        <v>10</v>
      </c>
      <c r="J54" s="15">
        <f t="shared" si="4"/>
        <v>35</v>
      </c>
      <c r="K54" s="16"/>
      <c r="L54" s="16"/>
      <c r="M54" s="17">
        <f t="shared" si="5"/>
        <v>0</v>
      </c>
      <c r="N54" s="16"/>
      <c r="O54" s="16"/>
      <c r="P54" s="18">
        <f t="shared" si="6"/>
        <v>35</v>
      </c>
      <c r="Q54" s="19" t="str">
        <f t="shared" si="7"/>
        <v>F</v>
      </c>
    </row>
    <row r="55" spans="1:17" s="35" customFormat="1" ht="15" customHeight="1">
      <c r="A55" s="26">
        <v>46</v>
      </c>
      <c r="B55" s="33">
        <v>98</v>
      </c>
      <c r="C55" s="33">
        <v>2021</v>
      </c>
      <c r="D55" s="34" t="s">
        <v>14</v>
      </c>
      <c r="E55" s="46">
        <v>8</v>
      </c>
      <c r="F55" s="46">
        <v>10</v>
      </c>
      <c r="G55" s="46">
        <v>10</v>
      </c>
      <c r="H55" s="46">
        <v>10</v>
      </c>
      <c r="I55" s="47">
        <v>9</v>
      </c>
      <c r="J55" s="15">
        <f t="shared" si="4"/>
        <v>47</v>
      </c>
      <c r="K55" s="16"/>
      <c r="L55" s="16"/>
      <c r="M55" s="17">
        <f t="shared" si="5"/>
        <v>0</v>
      </c>
      <c r="N55" s="16"/>
      <c r="O55" s="16"/>
      <c r="P55" s="18">
        <f t="shared" si="6"/>
        <v>47</v>
      </c>
      <c r="Q55" s="19" t="str">
        <f t="shared" si="7"/>
        <v>F</v>
      </c>
    </row>
    <row r="56" spans="1:17" s="35" customFormat="1" ht="15" customHeight="1">
      <c r="A56" s="26">
        <v>47</v>
      </c>
      <c r="B56" s="33">
        <v>99</v>
      </c>
      <c r="C56" s="33">
        <v>2021</v>
      </c>
      <c r="D56" s="34" t="s">
        <v>14</v>
      </c>
      <c r="E56" s="46">
        <v>4</v>
      </c>
      <c r="F56" s="46">
        <v>4</v>
      </c>
      <c r="G56" s="46">
        <v>5</v>
      </c>
      <c r="H56" s="46">
        <v>6</v>
      </c>
      <c r="I56" s="47">
        <v>6</v>
      </c>
      <c r="J56" s="15">
        <f t="shared" si="4"/>
        <v>25</v>
      </c>
      <c r="K56" s="16"/>
      <c r="L56" s="16"/>
      <c r="M56" s="17">
        <f t="shared" si="5"/>
        <v>0</v>
      </c>
      <c r="N56" s="16"/>
      <c r="O56" s="16"/>
      <c r="P56" s="18">
        <f t="shared" si="6"/>
        <v>25</v>
      </c>
      <c r="Q56" s="19" t="str">
        <f t="shared" si="7"/>
        <v>F</v>
      </c>
    </row>
    <row r="57" spans="1:17" s="35" customFormat="1" ht="15" customHeight="1">
      <c r="A57" s="26">
        <v>48</v>
      </c>
      <c r="B57" s="33">
        <v>36</v>
      </c>
      <c r="C57" s="33">
        <v>2020</v>
      </c>
      <c r="D57" s="34" t="s">
        <v>14</v>
      </c>
      <c r="E57" s="46">
        <v>5</v>
      </c>
      <c r="F57" s="46">
        <v>5</v>
      </c>
      <c r="G57" s="46">
        <v>0</v>
      </c>
      <c r="H57" s="46">
        <v>7</v>
      </c>
      <c r="I57" s="47">
        <v>7</v>
      </c>
      <c r="J57" s="15">
        <f t="shared" si="4"/>
        <v>24</v>
      </c>
      <c r="K57" s="16"/>
      <c r="L57" s="16"/>
      <c r="M57" s="17">
        <f t="shared" si="5"/>
        <v>0</v>
      </c>
      <c r="N57" s="16"/>
      <c r="O57" s="16"/>
      <c r="P57" s="18">
        <f t="shared" si="6"/>
        <v>24</v>
      </c>
      <c r="Q57" s="19" t="str">
        <f t="shared" si="7"/>
        <v>F</v>
      </c>
    </row>
    <row r="58" spans="1:17" s="35" customFormat="1" ht="15" customHeight="1">
      <c r="A58" s="26">
        <v>49</v>
      </c>
      <c r="B58" s="33">
        <v>43</v>
      </c>
      <c r="C58" s="33">
        <v>2020</v>
      </c>
      <c r="D58" s="34" t="s">
        <v>14</v>
      </c>
      <c r="E58" s="46">
        <v>6</v>
      </c>
      <c r="F58" s="46">
        <v>3</v>
      </c>
      <c r="G58" s="46">
        <v>3</v>
      </c>
      <c r="H58" s="46">
        <v>7</v>
      </c>
      <c r="I58" s="47">
        <v>4</v>
      </c>
      <c r="J58" s="15">
        <f t="shared" si="4"/>
        <v>23</v>
      </c>
      <c r="K58" s="16"/>
      <c r="L58" s="16"/>
      <c r="M58" s="17">
        <f t="shared" si="5"/>
        <v>0</v>
      </c>
      <c r="N58" s="16"/>
      <c r="O58" s="16"/>
      <c r="P58" s="18">
        <f t="shared" si="6"/>
        <v>23</v>
      </c>
      <c r="Q58" s="19" t="str">
        <f t="shared" si="7"/>
        <v>F</v>
      </c>
    </row>
    <row r="59" spans="1:17" s="35" customFormat="1" ht="15" customHeight="1">
      <c r="A59" s="26">
        <v>50</v>
      </c>
      <c r="B59" s="33">
        <v>49</v>
      </c>
      <c r="C59" s="33">
        <v>2020</v>
      </c>
      <c r="D59" s="34" t="s">
        <v>14</v>
      </c>
      <c r="E59" s="48">
        <v>4</v>
      </c>
      <c r="F59" s="48"/>
      <c r="G59" s="48">
        <v>7</v>
      </c>
      <c r="H59" s="48"/>
      <c r="I59" s="49"/>
      <c r="J59" s="15">
        <f t="shared" si="4"/>
        <v>11</v>
      </c>
      <c r="K59" s="16"/>
      <c r="L59" s="16"/>
      <c r="M59" s="17">
        <f t="shared" si="5"/>
        <v>0</v>
      </c>
      <c r="N59" s="16"/>
      <c r="O59" s="16"/>
      <c r="P59" s="18">
        <f t="shared" si="6"/>
        <v>11</v>
      </c>
      <c r="Q59" s="19" t="str">
        <f t="shared" si="7"/>
        <v>F</v>
      </c>
    </row>
    <row r="60" spans="1:17" s="35" customFormat="1" ht="15" customHeight="1">
      <c r="A60" s="26">
        <v>51</v>
      </c>
      <c r="B60" s="33">
        <v>44</v>
      </c>
      <c r="C60" s="33">
        <v>2020</v>
      </c>
      <c r="D60" s="34" t="s">
        <v>14</v>
      </c>
      <c r="E60" s="48">
        <v>4</v>
      </c>
      <c r="F60" s="48">
        <v>5</v>
      </c>
      <c r="G60" s="48">
        <v>3</v>
      </c>
      <c r="H60" s="48">
        <v>5</v>
      </c>
      <c r="I60" s="49">
        <v>6</v>
      </c>
      <c r="J60" s="15">
        <f>SUM(E60:I60)</f>
        <v>23</v>
      </c>
      <c r="K60" s="16"/>
      <c r="L60" s="16"/>
      <c r="M60" s="17">
        <f>IF(L60&gt;0,L60,K60)</f>
        <v>0</v>
      </c>
      <c r="N60" s="16"/>
      <c r="O60" s="16"/>
      <c r="P60" s="18">
        <f>J60+M60</f>
        <v>23</v>
      </c>
      <c r="Q60" s="19" t="str">
        <f>IF(P60&lt;S$2,T$1,(IF(P60&lt;S$3,T$2,(IF(P60&lt;S$4,T$3,(IF(P60&lt;S$5,T$4,(IF(P60&lt;S$6,T$5,T$6)))))))))</f>
        <v>F</v>
      </c>
    </row>
    <row r="61" spans="5:9" s="35" customFormat="1" ht="15" customHeight="1">
      <c r="E61" s="50"/>
      <c r="F61" s="50"/>
      <c r="G61" s="50"/>
      <c r="H61" s="50"/>
      <c r="I61" s="50"/>
    </row>
    <row r="62" spans="5:9" s="35" customFormat="1" ht="15" customHeight="1">
      <c r="E62" s="50"/>
      <c r="F62" s="50"/>
      <c r="G62" s="50"/>
      <c r="H62" s="50"/>
      <c r="I62" s="50"/>
    </row>
    <row r="63" spans="5:9" s="35" customFormat="1" ht="15" customHeight="1">
      <c r="E63" s="50"/>
      <c r="F63" s="50"/>
      <c r="G63" s="50"/>
      <c r="H63" s="50"/>
      <c r="I63" s="50"/>
    </row>
    <row r="64" spans="5:9" s="35" customFormat="1" ht="15" customHeight="1">
      <c r="E64" s="50"/>
      <c r="F64" s="50"/>
      <c r="G64" s="50"/>
      <c r="H64" s="50"/>
      <c r="I64" s="50"/>
    </row>
    <row r="65" spans="5:9" s="35" customFormat="1" ht="15" customHeight="1">
      <c r="E65" s="50"/>
      <c r="F65" s="50"/>
      <c r="G65" s="50"/>
      <c r="H65" s="50"/>
      <c r="I65" s="50"/>
    </row>
    <row r="66" spans="5:9" s="35" customFormat="1" ht="15" customHeight="1">
      <c r="E66" s="50"/>
      <c r="F66" s="50"/>
      <c r="G66" s="50"/>
      <c r="H66" s="50"/>
      <c r="I66" s="50"/>
    </row>
    <row r="67" spans="5:9" s="35" customFormat="1" ht="15" customHeight="1">
      <c r="E67" s="50"/>
      <c r="F67" s="50"/>
      <c r="G67" s="50"/>
      <c r="H67" s="50"/>
      <c r="I67" s="50"/>
    </row>
    <row r="68" spans="5:9" s="35" customFormat="1" ht="15" customHeight="1">
      <c r="E68" s="50"/>
      <c r="F68" s="50"/>
      <c r="G68" s="50"/>
      <c r="H68" s="50"/>
      <c r="I68" s="50"/>
    </row>
    <row r="69" spans="5:9" s="35" customFormat="1" ht="15" customHeight="1">
      <c r="E69" s="50"/>
      <c r="F69" s="50"/>
      <c r="G69" s="50"/>
      <c r="H69" s="50"/>
      <c r="I69" s="50"/>
    </row>
    <row r="70" spans="5:9" s="35" customFormat="1" ht="15" customHeight="1">
      <c r="E70" s="50"/>
      <c r="F70" s="50"/>
      <c r="G70" s="50"/>
      <c r="H70" s="50"/>
      <c r="I70" s="50"/>
    </row>
    <row r="71" spans="5:9" s="35" customFormat="1" ht="15" customHeight="1">
      <c r="E71" s="50"/>
      <c r="F71" s="50"/>
      <c r="G71" s="50"/>
      <c r="H71" s="50"/>
      <c r="I71" s="50"/>
    </row>
    <row r="72" spans="5:9" s="35" customFormat="1" ht="15" customHeight="1">
      <c r="E72" s="50"/>
      <c r="F72" s="50"/>
      <c r="G72" s="50"/>
      <c r="H72" s="50"/>
      <c r="I72" s="50"/>
    </row>
    <row r="73" spans="5:9" s="35" customFormat="1" ht="15" customHeight="1">
      <c r="E73" s="50"/>
      <c r="F73" s="50"/>
      <c r="G73" s="50"/>
      <c r="H73" s="50"/>
      <c r="I73" s="50"/>
    </row>
    <row r="74" spans="5:9" s="35" customFormat="1" ht="15" customHeight="1">
      <c r="E74" s="50"/>
      <c r="F74" s="50"/>
      <c r="G74" s="50"/>
      <c r="H74" s="50"/>
      <c r="I74" s="50"/>
    </row>
    <row r="75" spans="5:9" s="35" customFormat="1" ht="15" customHeight="1">
      <c r="E75" s="50"/>
      <c r="F75" s="50"/>
      <c r="G75" s="50"/>
      <c r="H75" s="50"/>
      <c r="I75" s="50"/>
    </row>
    <row r="76" spans="5:9" s="35" customFormat="1" ht="15" customHeight="1">
      <c r="E76" s="50"/>
      <c r="F76" s="50"/>
      <c r="G76" s="50"/>
      <c r="H76" s="50"/>
      <c r="I76" s="50"/>
    </row>
    <row r="77" spans="5:9" s="35" customFormat="1" ht="15" customHeight="1">
      <c r="E77" s="50"/>
      <c r="F77" s="50"/>
      <c r="G77" s="50"/>
      <c r="H77" s="50"/>
      <c r="I77" s="50"/>
    </row>
    <row r="78" spans="5:9" s="35" customFormat="1" ht="15" customHeight="1">
      <c r="E78" s="50"/>
      <c r="F78" s="50"/>
      <c r="G78" s="50"/>
      <c r="H78" s="50"/>
      <c r="I78" s="50"/>
    </row>
    <row r="79" spans="5:9" s="35" customFormat="1" ht="15" customHeight="1">
      <c r="E79" s="50"/>
      <c r="F79" s="50"/>
      <c r="G79" s="50"/>
      <c r="H79" s="50"/>
      <c r="I79" s="50"/>
    </row>
    <row r="80" spans="5:9" s="35" customFormat="1" ht="15" customHeight="1">
      <c r="E80" s="50"/>
      <c r="F80" s="50"/>
      <c r="G80" s="50"/>
      <c r="H80" s="50"/>
      <c r="I80" s="50"/>
    </row>
    <row r="81" spans="5:9" s="35" customFormat="1" ht="15" customHeight="1">
      <c r="E81" s="50"/>
      <c r="F81" s="50"/>
      <c r="G81" s="50"/>
      <c r="H81" s="50"/>
      <c r="I81" s="50"/>
    </row>
    <row r="82" spans="5:9" s="35" customFormat="1" ht="15" customHeight="1">
      <c r="E82" s="50"/>
      <c r="F82" s="50"/>
      <c r="G82" s="50"/>
      <c r="H82" s="50"/>
      <c r="I82" s="50"/>
    </row>
    <row r="83" spans="5:9" s="35" customFormat="1" ht="15" customHeight="1">
      <c r="E83" s="50"/>
      <c r="F83" s="50"/>
      <c r="G83" s="50"/>
      <c r="H83" s="50"/>
      <c r="I83" s="50"/>
    </row>
    <row r="84" spans="5:9" s="35" customFormat="1" ht="15" customHeight="1">
      <c r="E84" s="50"/>
      <c r="F84" s="50"/>
      <c r="G84" s="50"/>
      <c r="H84" s="50"/>
      <c r="I84" s="50"/>
    </row>
    <row r="85" spans="5:9" s="35" customFormat="1" ht="15" customHeight="1">
      <c r="E85" s="50"/>
      <c r="F85" s="50"/>
      <c r="G85" s="50"/>
      <c r="H85" s="50"/>
      <c r="I85" s="50"/>
    </row>
    <row r="86" spans="5:9" s="35" customFormat="1" ht="15" customHeight="1">
      <c r="E86" s="50"/>
      <c r="F86" s="50"/>
      <c r="G86" s="50"/>
      <c r="H86" s="50"/>
      <c r="I86" s="50"/>
    </row>
    <row r="87" spans="5:9" s="35" customFormat="1" ht="15" customHeight="1">
      <c r="E87" s="50"/>
      <c r="F87" s="50"/>
      <c r="G87" s="50"/>
      <c r="H87" s="50"/>
      <c r="I87" s="50"/>
    </row>
    <row r="88" spans="5:9" s="35" customFormat="1" ht="15" customHeight="1">
      <c r="E88" s="50"/>
      <c r="F88" s="50"/>
      <c r="G88" s="50"/>
      <c r="H88" s="50"/>
      <c r="I88" s="50"/>
    </row>
    <row r="89" spans="5:9" s="35" customFormat="1" ht="15" customHeight="1">
      <c r="E89" s="50"/>
      <c r="F89" s="50"/>
      <c r="G89" s="50"/>
      <c r="H89" s="50"/>
      <c r="I89" s="50"/>
    </row>
    <row r="90" spans="5:9" s="35" customFormat="1" ht="15" customHeight="1">
      <c r="E90" s="50"/>
      <c r="F90" s="50"/>
      <c r="G90" s="50"/>
      <c r="H90" s="50"/>
      <c r="I90" s="50"/>
    </row>
    <row r="91" spans="5:9" s="35" customFormat="1" ht="15" customHeight="1">
      <c r="E91" s="50"/>
      <c r="F91" s="50"/>
      <c r="G91" s="50"/>
      <c r="H91" s="50"/>
      <c r="I91" s="50"/>
    </row>
    <row r="92" spans="5:9" s="35" customFormat="1" ht="15" customHeight="1">
      <c r="E92" s="50"/>
      <c r="F92" s="50"/>
      <c r="G92" s="50"/>
      <c r="H92" s="50"/>
      <c r="I92" s="50"/>
    </row>
    <row r="93" spans="5:9" s="35" customFormat="1" ht="15" customHeight="1">
      <c r="E93" s="50"/>
      <c r="F93" s="50"/>
      <c r="G93" s="50"/>
      <c r="H93" s="50"/>
      <c r="I93" s="50"/>
    </row>
    <row r="94" spans="5:9" s="35" customFormat="1" ht="15" customHeight="1">
      <c r="E94" s="50"/>
      <c r="F94" s="50"/>
      <c r="G94" s="50"/>
      <c r="H94" s="50"/>
      <c r="I94" s="50"/>
    </row>
    <row r="95" spans="5:9" s="35" customFormat="1" ht="15" customHeight="1">
      <c r="E95" s="50"/>
      <c r="F95" s="50"/>
      <c r="G95" s="50"/>
      <c r="H95" s="50"/>
      <c r="I95" s="50"/>
    </row>
    <row r="96" spans="5:9" s="35" customFormat="1" ht="15" customHeight="1">
      <c r="E96" s="50"/>
      <c r="F96" s="50"/>
      <c r="G96" s="50"/>
      <c r="H96" s="50"/>
      <c r="I96" s="50"/>
    </row>
    <row r="97" spans="5:9" s="35" customFormat="1" ht="15" customHeight="1">
      <c r="E97" s="50"/>
      <c r="F97" s="50"/>
      <c r="G97" s="50"/>
      <c r="H97" s="50"/>
      <c r="I97" s="50"/>
    </row>
  </sheetData>
  <sheetProtection/>
  <mergeCells count="12">
    <mergeCell ref="N8:N9"/>
    <mergeCell ref="O8:O9"/>
    <mergeCell ref="E8:I8"/>
    <mergeCell ref="Q7:Q9"/>
    <mergeCell ref="K8:L8"/>
    <mergeCell ref="A1:P1"/>
    <mergeCell ref="A3:C3"/>
    <mergeCell ref="A7:A9"/>
    <mergeCell ref="D7:D9"/>
    <mergeCell ref="P7:P9"/>
    <mergeCell ref="B8:C9"/>
    <mergeCell ref="J8:J9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Stankov</cp:lastModifiedBy>
  <cp:lastPrinted>2014-08-20T10:23:08Z</cp:lastPrinted>
  <dcterms:created xsi:type="dcterms:W3CDTF">2006-10-23T10:36:11Z</dcterms:created>
  <dcterms:modified xsi:type="dcterms:W3CDTF">2023-01-10T11:32:29Z</dcterms:modified>
  <cp:category/>
  <cp:version/>
  <cp:contentType/>
  <cp:contentStatus/>
</cp:coreProperties>
</file>